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135" windowWidth="23955" windowHeight="9780"/>
  </bookViews>
  <sheets>
    <sheet name="anexa 2 " sheetId="5" r:id="rId1"/>
  </sheets>
  <definedNames>
    <definedName name="_xlnm.Print_Titles" localSheetId="0">'anexa 2 '!$12:$14</definedName>
  </definedNames>
  <calcPr calcId="125725"/>
</workbook>
</file>

<file path=xl/calcChain.xml><?xml version="1.0" encoding="utf-8"?>
<calcChain xmlns="http://schemas.openxmlformats.org/spreadsheetml/2006/main">
  <c r="E61" i="5"/>
  <c r="D61"/>
  <c r="E90"/>
  <c r="D90"/>
  <c r="D92"/>
  <c r="E62"/>
  <c r="D62"/>
  <c r="E63"/>
  <c r="D63"/>
  <c r="E74"/>
  <c r="D74"/>
  <c r="E78"/>
  <c r="D78"/>
  <c r="D79"/>
  <c r="E26"/>
  <c r="E39"/>
  <c r="E137"/>
  <c r="D137"/>
  <c r="E123"/>
  <c r="E125"/>
  <c r="D125"/>
  <c r="E126"/>
  <c r="E127"/>
  <c r="D126"/>
  <c r="D127"/>
  <c r="E15" l="1"/>
  <c r="E41"/>
  <c r="D41"/>
  <c r="D144" s="1"/>
  <c r="D45"/>
  <c r="D28"/>
  <c r="E140"/>
  <c r="E141"/>
  <c r="D141"/>
  <c r="D142"/>
  <c r="E56"/>
  <c r="E50" s="1"/>
  <c r="E57"/>
  <c r="E51" s="1"/>
  <c r="D56"/>
  <c r="D50" s="1"/>
  <c r="D57"/>
  <c r="D51" s="1"/>
  <c r="E93"/>
  <c r="D93"/>
  <c r="E94"/>
  <c r="E95"/>
  <c r="E100"/>
  <c r="E99" s="1"/>
  <c r="E101"/>
  <c r="D101" s="1"/>
  <c r="D100" s="1"/>
  <c r="D99" s="1"/>
  <c r="E97"/>
  <c r="E96" s="1"/>
  <c r="D98"/>
  <c r="D97" s="1"/>
  <c r="D96" s="1"/>
  <c r="E60"/>
  <c r="E54" s="1"/>
  <c r="E48" s="1"/>
  <c r="E55"/>
  <c r="E89"/>
  <c r="D91"/>
  <c r="D89" s="1"/>
  <c r="E87"/>
  <c r="E86" s="1"/>
  <c r="D88"/>
  <c r="D87" s="1"/>
  <c r="D86" s="1"/>
  <c r="E81"/>
  <c r="D83"/>
  <c r="D82"/>
  <c r="E84"/>
  <c r="D85"/>
  <c r="D84" s="1"/>
  <c r="E75"/>
  <c r="D77"/>
  <c r="D76"/>
  <c r="E71"/>
  <c r="E70" s="1"/>
  <c r="D73"/>
  <c r="D72"/>
  <c r="E65"/>
  <c r="E68"/>
  <c r="D67"/>
  <c r="D69"/>
  <c r="D68" s="1"/>
  <c r="D66"/>
  <c r="D39"/>
  <c r="D43"/>
  <c r="D44"/>
  <c r="D42"/>
  <c r="D32"/>
  <c r="D33"/>
  <c r="D34"/>
  <c r="D36"/>
  <c r="D37"/>
  <c r="D38"/>
  <c r="D40"/>
  <c r="E35"/>
  <c r="D35" s="1"/>
  <c r="D17"/>
  <c r="D18"/>
  <c r="D19"/>
  <c r="D21"/>
  <c r="D22"/>
  <c r="D23"/>
  <c r="D24"/>
  <c r="D25"/>
  <c r="D27"/>
  <c r="D29"/>
  <c r="E20"/>
  <c r="D20" s="1"/>
  <c r="D140"/>
  <c r="E120"/>
  <c r="E119" s="1"/>
  <c r="D121"/>
  <c r="D120" s="1"/>
  <c r="D119" s="1"/>
  <c r="E117"/>
  <c r="E116" s="1"/>
  <c r="D118"/>
  <c r="D117" s="1"/>
  <c r="D116" s="1"/>
  <c r="E115"/>
  <c r="D115" s="1"/>
  <c r="D114" s="1"/>
  <c r="D113" s="1"/>
  <c r="E107"/>
  <c r="D109"/>
  <c r="D16"/>
  <c r="D31"/>
  <c r="E124"/>
  <c r="D139"/>
  <c r="E135"/>
  <c r="E134" s="1"/>
  <c r="D136"/>
  <c r="D135" s="1"/>
  <c r="D134" s="1"/>
  <c r="E132"/>
  <c r="D133"/>
  <c r="D132" s="1"/>
  <c r="D131" s="1"/>
  <c r="E129"/>
  <c r="E128" s="1"/>
  <c r="D130"/>
  <c r="D129" s="1"/>
  <c r="D128" s="1"/>
  <c r="E104"/>
  <c r="D108"/>
  <c r="E111"/>
  <c r="E110" s="1"/>
  <c r="D112"/>
  <c r="D111" s="1"/>
  <c r="D110" s="1"/>
  <c r="E144" l="1"/>
  <c r="D75"/>
  <c r="D94"/>
  <c r="D95"/>
  <c r="D60"/>
  <c r="D54" s="1"/>
  <c r="D48" s="1"/>
  <c r="D55"/>
  <c r="E59"/>
  <c r="E53" s="1"/>
  <c r="E64"/>
  <c r="E80"/>
  <c r="D81"/>
  <c r="D80" s="1"/>
  <c r="D71"/>
  <c r="D70" s="1"/>
  <c r="D107"/>
  <c r="D103" s="1"/>
  <c r="D65"/>
  <c r="D30"/>
  <c r="D26"/>
  <c r="D15" s="1"/>
  <c r="E114"/>
  <c r="E113" s="1"/>
  <c r="E30"/>
  <c r="D105"/>
  <c r="D49" s="1"/>
  <c r="D124"/>
  <c r="E105"/>
  <c r="E49" s="1"/>
  <c r="D138"/>
  <c r="D122" s="1"/>
  <c r="E138"/>
  <c r="E131"/>
  <c r="D104"/>
  <c r="E106"/>
  <c r="E58" l="1"/>
  <c r="E52" s="1"/>
  <c r="D64"/>
  <c r="D58" s="1"/>
  <c r="D52" s="1"/>
  <c r="D59"/>
  <c r="D53" s="1"/>
  <c r="D47" s="1"/>
  <c r="D143" s="1"/>
  <c r="D123"/>
  <c r="E103"/>
  <c r="E47" s="1"/>
  <c r="E143" s="1"/>
  <c r="E102"/>
  <c r="E122"/>
  <c r="D106"/>
  <c r="D102" s="1"/>
  <c r="E46" l="1"/>
  <c r="E145" s="1"/>
  <c r="D46"/>
  <c r="D145" s="1"/>
</calcChain>
</file>

<file path=xl/sharedStrings.xml><?xml version="1.0" encoding="utf-8"?>
<sst xmlns="http://schemas.openxmlformats.org/spreadsheetml/2006/main" count="213" uniqueCount="98">
  <si>
    <t>COD</t>
  </si>
  <si>
    <t>VENITURILE SECT. DE FUNCTIONARE</t>
  </si>
  <si>
    <t>VENITURILE SECT. DE DEZVOLTARE</t>
  </si>
  <si>
    <t xml:space="preserve">TOTAL CHELTUIELI </t>
  </si>
  <si>
    <t>SECTIUNEA DE DEZVOLTARE</t>
  </si>
  <si>
    <t>TOTAL VENITURI (S. FUNCT. +S. DEZV.)</t>
  </si>
  <si>
    <t>CONSILIUL JUDETEAN ARGES</t>
  </si>
  <si>
    <t>DENUMIRE INDICATORI</t>
  </si>
  <si>
    <t>INFLUENTE</t>
  </si>
  <si>
    <t xml:space="preserve">LA BUGETUL DE VENITURI SI CHELTUIELI </t>
  </si>
  <si>
    <t xml:space="preserve">DEFICIT SECT.DE FUNCTIONARE </t>
  </si>
  <si>
    <t>DEFICIT SECT.DE DEZVOLTARE</t>
  </si>
  <si>
    <t xml:space="preserve">TOTAL DEFICIT </t>
  </si>
  <si>
    <t>Cheltuieli de capital</t>
  </si>
  <si>
    <t>43.10.14</t>
  </si>
  <si>
    <t>Subventii din bugetele locale pentru finantarea cheltuielilor de capital din domeniul sanatatii</t>
  </si>
  <si>
    <t>NR.  CRT.</t>
  </si>
  <si>
    <t>I.</t>
  </si>
  <si>
    <t>ANEXA 2</t>
  </si>
  <si>
    <t>FINANTAT INTEGRAL  SAU  PARTIAL  DIN VENITURI  PROPRII  PE ANUL 2016</t>
  </si>
  <si>
    <t>AN 2016</t>
  </si>
  <si>
    <t>I.1</t>
  </si>
  <si>
    <t>I.3</t>
  </si>
  <si>
    <t>TOTAL SPITALE</t>
  </si>
  <si>
    <t>SPITALUL JUDETEAN DE URGENTA PITESTI</t>
  </si>
  <si>
    <t>SECTIUNEA DE FUNCTIONARE</t>
  </si>
  <si>
    <t>Cheltuieli cu bunuri si servicii</t>
  </si>
  <si>
    <t>I.4</t>
  </si>
  <si>
    <t>Donatii si sponsorizari</t>
  </si>
  <si>
    <t>SPITALUL DE PNEUMOFTIZIOLOGIE VALEA IASULUI</t>
  </si>
  <si>
    <t>66.10</t>
  </si>
  <si>
    <t>SECTIUNE DE FUNCTIONARE</t>
  </si>
  <si>
    <t>37.10.03</t>
  </si>
  <si>
    <t>37.10.04</t>
  </si>
  <si>
    <t>37.10.01</t>
  </si>
  <si>
    <t xml:space="preserve">Varsaminte din sectiunea de functionare </t>
  </si>
  <si>
    <t>I.2</t>
  </si>
  <si>
    <t>I.5</t>
  </si>
  <si>
    <t>Venituri din valorificarea unor bunuri ale institutiilor publice</t>
  </si>
  <si>
    <t>39.10.01</t>
  </si>
  <si>
    <t>33.10.30</t>
  </si>
  <si>
    <t>Venituri din contractele incheiate cu directiile de sanatate publica din sume alocate de la bugetul de stat</t>
  </si>
  <si>
    <t>Cheltuieli de personal</t>
  </si>
  <si>
    <t>II</t>
  </si>
  <si>
    <t>67.10.</t>
  </si>
  <si>
    <t>II.1</t>
  </si>
  <si>
    <t>III</t>
  </si>
  <si>
    <t>ASISTENTA SOCIALA</t>
  </si>
  <si>
    <t>68.10.</t>
  </si>
  <si>
    <t>III.1</t>
  </si>
  <si>
    <t>UNITATEA DE ASISTENTA MEDICO - SOCIALA DEDULESTI</t>
  </si>
  <si>
    <t>CULTURA</t>
  </si>
  <si>
    <t>43.10.09</t>
  </si>
  <si>
    <t>Subventii pentru institutii publice</t>
  </si>
  <si>
    <t>III.2</t>
  </si>
  <si>
    <t>TRIM.IV</t>
  </si>
  <si>
    <t>33.10.08</t>
  </si>
  <si>
    <t>Venituri din prestări de servicii</t>
  </si>
  <si>
    <t>SPITALUL ORASENESC "REGELE CAROL I " COSTESTI</t>
  </si>
  <si>
    <t>II.2</t>
  </si>
  <si>
    <t>3=4</t>
  </si>
  <si>
    <t>TEATRUL AL DAVILA PITESTI</t>
  </si>
  <si>
    <t>SCOALA POPULARA DE ARTE SI MESERII PITESTI</t>
  </si>
  <si>
    <t>UNITATEA DE ASISTENTA MEDICO - SOCIALA CALINESTI</t>
  </si>
  <si>
    <t>UNITATEA DE ASISTENTA MEDICO - SOCIALA DOMNESTI</t>
  </si>
  <si>
    <t>UNITATEA DE ASISTENTA MEDICO - SOCIALA RUCAR</t>
  </si>
  <si>
    <t>III.3</t>
  </si>
  <si>
    <t>III.4</t>
  </si>
  <si>
    <t>66.10.</t>
  </si>
  <si>
    <t>I.6</t>
  </si>
  <si>
    <t>I.7</t>
  </si>
  <si>
    <t>I.8</t>
  </si>
  <si>
    <t>II.3</t>
  </si>
  <si>
    <t>MUZEUL JUDETEAN ARGES</t>
  </si>
  <si>
    <t>CENTRUL DE CULTURA BRATIANU</t>
  </si>
  <si>
    <t>II.4</t>
  </si>
  <si>
    <t>BIBLIOTECA JUDETEANA DINICU GOLESCU</t>
  </si>
  <si>
    <t>II.5</t>
  </si>
  <si>
    <t>36.10.32.03</t>
  </si>
  <si>
    <t>la Hotararea C.J. nr.       /27.10.2016</t>
  </si>
  <si>
    <t>33.10.21</t>
  </si>
  <si>
    <t>33.10.31</t>
  </si>
  <si>
    <t>36.10.50</t>
  </si>
  <si>
    <t>43.10.33</t>
  </si>
  <si>
    <t>Venituri din contractele incheiate cu casele de asigurari sociale de sanatate</t>
  </si>
  <si>
    <t>Venituri din contractele incheiate cu directiile de sanatate publica din sume alocate din veniturile proprii ale Ministerului Sanatatii</t>
  </si>
  <si>
    <t>Sume provenite din finantarea bugetara a anilor precedenti, aferente sectiunii de functionare</t>
  </si>
  <si>
    <t>Alte venituri</t>
  </si>
  <si>
    <t>Vărsăminte din sectiunea de funcţionare pentru finanţarea secţiunii  de dezvoltare a bugetului local</t>
  </si>
  <si>
    <t>Subventii din bugetul fondului national unic de asigurari de sanatate pentru acoperirea cresterilor salariale</t>
  </si>
  <si>
    <t>SPITALUL DE PEDIATRIE PITESTI</t>
  </si>
  <si>
    <t>SPITALUL DE PNEUMOFTIZIOLOGIE LEORDENI</t>
  </si>
  <si>
    <t>SPITALUL DE BOLI CRONICE SI GERIATRIE STEFANESTI</t>
  </si>
  <si>
    <t>TOTAL UNITATI MEDICO  - SOCIALE</t>
  </si>
  <si>
    <t>UNITATEA DE ASISTENTA MEDICO - SOCIALA SUICI</t>
  </si>
  <si>
    <t>TOTAL CHELTUIELI SANATATE</t>
  </si>
  <si>
    <t>43.10.19</t>
  </si>
  <si>
    <t>Subventii pentru institutii publice destinate sectiunii de dezvoltare</t>
  </si>
</sst>
</file>

<file path=xl/styles.xml><?xml version="1.0" encoding="utf-8"?>
<styleSheet xmlns="http://schemas.openxmlformats.org/spreadsheetml/2006/main">
  <numFmts count="2">
    <numFmt numFmtId="164" formatCode="_-* #,##0.00\ _l_e_i_-;\-* #,##0.00\ _l_e_i_-;_-* &quot;-&quot;??\ _l_e_i_-;_-@_-"/>
    <numFmt numFmtId="165" formatCode="#,##0_ ;\-#,##0\ "/>
  </numFmts>
  <fonts count="13">
    <font>
      <sz val="10"/>
      <name val="Arial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0"/>
      <name val="Times New Roman"/>
      <family val="1"/>
    </font>
    <font>
      <sz val="10"/>
      <name val="Arial"/>
      <family val="2"/>
    </font>
    <font>
      <sz val="11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9C0006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1"/>
      <color rgb="FF9C6500"/>
      <name val="Calibri"/>
      <family val="2"/>
      <scheme val="minor"/>
    </font>
    <font>
      <sz val="10"/>
      <color rgb="FF9C0006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B9C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11" fillId="6" borderId="0" applyNumberFormat="0" applyBorder="0" applyAlignment="0" applyProtection="0"/>
  </cellStyleXfs>
  <cellXfs count="87">
    <xf numFmtId="0" fontId="0" fillId="0" borderId="0" xfId="0"/>
    <xf numFmtId="0" fontId="3" fillId="0" borderId="0" xfId="0" applyFont="1"/>
    <xf numFmtId="0" fontId="3" fillId="0" borderId="0" xfId="0" applyFont="1" applyBorder="1"/>
    <xf numFmtId="0" fontId="6" fillId="0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wrapText="1"/>
    </xf>
    <xf numFmtId="0" fontId="6" fillId="4" borderId="1" xfId="0" applyFont="1" applyFill="1" applyBorder="1" applyAlignment="1">
      <alignment horizontal="center"/>
    </xf>
    <xf numFmtId="0" fontId="7" fillId="4" borderId="0" xfId="0" applyFont="1" applyFill="1" applyAlignment="1">
      <alignment horizontal="left"/>
    </xf>
    <xf numFmtId="0" fontId="6" fillId="4" borderId="0" xfId="0" applyFont="1" applyFill="1"/>
    <xf numFmtId="0" fontId="6" fillId="0" borderId="0" xfId="0" applyFont="1"/>
    <xf numFmtId="0" fontId="6" fillId="0" borderId="0" xfId="0" applyFont="1" applyBorder="1"/>
    <xf numFmtId="0" fontId="7" fillId="4" borderId="0" xfId="0" applyFont="1" applyFill="1" applyAlignment="1"/>
    <xf numFmtId="0" fontId="6" fillId="0" borderId="0" xfId="0" applyFont="1" applyFill="1"/>
    <xf numFmtId="0" fontId="7" fillId="0" borderId="0" xfId="0" applyFont="1" applyFill="1" applyAlignment="1"/>
    <xf numFmtId="0" fontId="6" fillId="4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0" fontId="6" fillId="0" borderId="1" xfId="0" applyFont="1" applyBorder="1"/>
    <xf numFmtId="0" fontId="7" fillId="2" borderId="1" xfId="1" applyFont="1" applyBorder="1" applyAlignment="1">
      <alignment horizontal="center" wrapText="1"/>
    </xf>
    <xf numFmtId="0" fontId="7" fillId="2" borderId="1" xfId="1" applyFont="1" applyBorder="1" applyAlignment="1">
      <alignment horizontal="center"/>
    </xf>
    <xf numFmtId="4" fontId="7" fillId="2" borderId="1" xfId="1" applyNumberFormat="1" applyFont="1" applyBorder="1" applyAlignment="1">
      <alignment horizontal="right"/>
    </xf>
    <xf numFmtId="0" fontId="6" fillId="0" borderId="1" xfId="1" applyFont="1" applyFill="1" applyBorder="1" applyAlignment="1">
      <alignment horizontal="center"/>
    </xf>
    <xf numFmtId="4" fontId="6" fillId="0" borderId="1" xfId="1" applyNumberFormat="1" applyFont="1" applyFill="1" applyBorder="1" applyAlignment="1">
      <alignment horizontal="right"/>
    </xf>
    <xf numFmtId="0" fontId="6" fillId="0" borderId="1" xfId="4" applyFont="1" applyFill="1" applyBorder="1" applyAlignment="1">
      <alignment horizontal="left" wrapText="1"/>
    </xf>
    <xf numFmtId="0" fontId="6" fillId="0" borderId="1" xfId="4" applyFont="1" applyFill="1" applyBorder="1" applyAlignment="1">
      <alignment horizontal="center" wrapText="1"/>
    </xf>
    <xf numFmtId="4" fontId="6" fillId="4" borderId="1" xfId="0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left" wrapText="1"/>
    </xf>
    <xf numFmtId="0" fontId="6" fillId="4" borderId="1" xfId="0" applyFont="1" applyFill="1" applyBorder="1"/>
    <xf numFmtId="4" fontId="7" fillId="2" borderId="1" xfId="1" applyNumberFormat="1" applyFont="1" applyBorder="1" applyAlignment="1">
      <alignment horizontal="center"/>
    </xf>
    <xf numFmtId="164" fontId="7" fillId="2" borderId="1" xfId="1" applyNumberFormat="1" applyFont="1" applyBorder="1" applyAlignment="1"/>
    <xf numFmtId="164" fontId="7" fillId="2" borderId="1" xfId="1" applyNumberFormat="1" applyFont="1" applyBorder="1" applyAlignment="1">
      <alignment horizontal="center"/>
    </xf>
    <xf numFmtId="164" fontId="6" fillId="2" borderId="1" xfId="1" applyNumberFormat="1" applyFont="1" applyBorder="1" applyAlignment="1"/>
    <xf numFmtId="165" fontId="6" fillId="2" borderId="1" xfId="1" applyNumberFormat="1" applyFont="1" applyBorder="1" applyAlignment="1">
      <alignment horizontal="center"/>
    </xf>
    <xf numFmtId="4" fontId="6" fillId="2" borderId="1" xfId="1" applyNumberFormat="1" applyFont="1" applyBorder="1" applyAlignment="1">
      <alignment horizontal="right"/>
    </xf>
    <xf numFmtId="0" fontId="6" fillId="2" borderId="1" xfId="1" applyFont="1" applyBorder="1" applyAlignment="1">
      <alignment wrapText="1"/>
    </xf>
    <xf numFmtId="0" fontId="7" fillId="2" borderId="1" xfId="1" applyFont="1" applyBorder="1" applyAlignment="1"/>
    <xf numFmtId="0" fontId="6" fillId="2" borderId="1" xfId="1" applyFont="1" applyBorder="1" applyAlignment="1"/>
    <xf numFmtId="0" fontId="6" fillId="2" borderId="1" xfId="1" applyFont="1" applyBorder="1" applyAlignment="1">
      <alignment horizontal="center"/>
    </xf>
    <xf numFmtId="4" fontId="7" fillId="0" borderId="1" xfId="1" applyNumberFormat="1" applyFont="1" applyFill="1" applyBorder="1" applyAlignment="1">
      <alignment horizontal="right"/>
    </xf>
    <xf numFmtId="0" fontId="6" fillId="4" borderId="1" xfId="0" applyFont="1" applyFill="1" applyBorder="1" applyAlignment="1">
      <alignment horizontal="left"/>
    </xf>
    <xf numFmtId="4" fontId="7" fillId="4" borderId="1" xfId="0" applyNumberFormat="1" applyFont="1" applyFill="1" applyBorder="1" applyAlignment="1">
      <alignment horizontal="right"/>
    </xf>
    <xf numFmtId="2" fontId="6" fillId="4" borderId="1" xfId="0" applyNumberFormat="1" applyFont="1" applyFill="1" applyBorder="1" applyAlignment="1"/>
    <xf numFmtId="0" fontId="6" fillId="0" borderId="1" xfId="0" applyFont="1" applyBorder="1" applyAlignment="1">
      <alignment horizontal="center"/>
    </xf>
    <xf numFmtId="0" fontId="8" fillId="3" borderId="1" xfId="2" applyFont="1" applyBorder="1" applyAlignment="1">
      <alignment horizontal="center" wrapText="1"/>
    </xf>
    <xf numFmtId="0" fontId="8" fillId="3" borderId="1" xfId="2" applyFont="1" applyBorder="1" applyAlignment="1">
      <alignment horizontal="center"/>
    </xf>
    <xf numFmtId="4" fontId="8" fillId="3" borderId="1" xfId="2" applyNumberFormat="1" applyFont="1" applyBorder="1" applyAlignment="1"/>
    <xf numFmtId="0" fontId="8" fillId="3" borderId="1" xfId="2" applyFont="1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4" fontId="6" fillId="4" borderId="1" xfId="0" applyNumberFormat="1" applyFont="1" applyFill="1" applyBorder="1" applyAlignment="1"/>
    <xf numFmtId="0" fontId="9" fillId="4" borderId="1" xfId="1" applyFont="1" applyFill="1" applyBorder="1" applyAlignment="1">
      <alignment horizontal="left"/>
    </xf>
    <xf numFmtId="0" fontId="6" fillId="4" borderId="1" xfId="1" applyFont="1" applyFill="1" applyBorder="1" applyAlignment="1">
      <alignment horizontal="center"/>
    </xf>
    <xf numFmtId="4" fontId="6" fillId="4" borderId="1" xfId="1" applyNumberFormat="1" applyFont="1" applyFill="1" applyBorder="1" applyAlignment="1">
      <alignment horizontal="right"/>
    </xf>
    <xf numFmtId="0" fontId="6" fillId="4" borderId="1" xfId="1" applyFont="1" applyFill="1" applyBorder="1" applyAlignment="1">
      <alignment horizontal="left" wrapText="1"/>
    </xf>
    <xf numFmtId="4" fontId="7" fillId="4" borderId="1" xfId="0" applyNumberFormat="1" applyFont="1" applyFill="1" applyBorder="1" applyAlignment="1"/>
    <xf numFmtId="0" fontId="10" fillId="4" borderId="1" xfId="1" applyFont="1" applyFill="1" applyBorder="1" applyAlignment="1">
      <alignment horizontal="center"/>
    </xf>
    <xf numFmtId="4" fontId="7" fillId="4" borderId="1" xfId="0" applyNumberFormat="1" applyFont="1" applyFill="1" applyBorder="1"/>
    <xf numFmtId="0" fontId="7" fillId="4" borderId="1" xfId="1" applyFont="1" applyFill="1" applyBorder="1" applyAlignment="1">
      <alignment horizontal="center" wrapText="1"/>
    </xf>
    <xf numFmtId="164" fontId="8" fillId="3" borderId="1" xfId="2" applyNumberFormat="1" applyFont="1" applyBorder="1" applyAlignment="1">
      <alignment horizontal="center"/>
    </xf>
    <xf numFmtId="4" fontId="8" fillId="3" borderId="1" xfId="2" applyNumberFormat="1" applyFont="1" applyBorder="1" applyAlignment="1">
      <alignment horizontal="right"/>
    </xf>
    <xf numFmtId="164" fontId="8" fillId="3" borderId="1" xfId="2" applyNumberFormat="1" applyFont="1" applyBorder="1" applyAlignment="1"/>
    <xf numFmtId="165" fontId="8" fillId="3" borderId="1" xfId="2" applyNumberFormat="1" applyFont="1" applyBorder="1" applyAlignment="1">
      <alignment horizontal="center"/>
    </xf>
    <xf numFmtId="0" fontId="8" fillId="3" borderId="1" xfId="2" applyFont="1" applyBorder="1" applyAlignment="1">
      <alignment wrapText="1"/>
    </xf>
    <xf numFmtId="0" fontId="8" fillId="3" borderId="1" xfId="2" applyFont="1" applyBorder="1" applyAlignment="1"/>
    <xf numFmtId="0" fontId="2" fillId="3" borderId="1" xfId="2" applyBorder="1"/>
    <xf numFmtId="0" fontId="2" fillId="3" borderId="1" xfId="2" applyBorder="1" applyAlignment="1">
      <alignment horizontal="center"/>
    </xf>
    <xf numFmtId="0" fontId="2" fillId="3" borderId="1" xfId="2" applyBorder="1" applyAlignment="1">
      <alignment horizontal="left"/>
    </xf>
    <xf numFmtId="0" fontId="7" fillId="0" borderId="1" xfId="0" applyFont="1" applyBorder="1"/>
    <xf numFmtId="0" fontId="10" fillId="0" borderId="1" xfId="0" applyFont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7" fillId="4" borderId="0" xfId="0" applyFont="1" applyFill="1" applyBorder="1" applyAlignment="1">
      <alignment horizontal="center"/>
    </xf>
    <xf numFmtId="0" fontId="8" fillId="3" borderId="1" xfId="2" applyFont="1" applyBorder="1"/>
    <xf numFmtId="0" fontId="12" fillId="3" borderId="1" xfId="2" applyFont="1" applyBorder="1" applyAlignment="1">
      <alignment horizontal="center"/>
    </xf>
    <xf numFmtId="0" fontId="12" fillId="3" borderId="1" xfId="2" applyFont="1" applyBorder="1"/>
    <xf numFmtId="0" fontId="12" fillId="3" borderId="1" xfId="2" applyFont="1" applyBorder="1" applyAlignment="1">
      <alignment horizontal="left"/>
    </xf>
    <xf numFmtId="0" fontId="11" fillId="6" borderId="1" xfId="6" applyBorder="1"/>
    <xf numFmtId="0" fontId="11" fillId="6" borderId="1" xfId="6" applyBorder="1" applyAlignment="1">
      <alignment horizontal="center"/>
    </xf>
    <xf numFmtId="4" fontId="11" fillId="6" borderId="1" xfId="6" applyNumberFormat="1" applyBorder="1" applyAlignment="1">
      <alignment horizontal="center"/>
    </xf>
    <xf numFmtId="0" fontId="11" fillId="6" borderId="1" xfId="6" applyBorder="1" applyAlignment="1">
      <alignment horizontal="left"/>
    </xf>
    <xf numFmtId="0" fontId="1" fillId="2" borderId="1" xfId="1" applyBorder="1"/>
    <xf numFmtId="0" fontId="1" fillId="2" borderId="1" xfId="1" applyBorder="1" applyAlignment="1">
      <alignment horizontal="center"/>
    </xf>
    <xf numFmtId="4" fontId="1" fillId="2" borderId="1" xfId="1" applyNumberFormat="1" applyBorder="1" applyAlignment="1">
      <alignment horizontal="right"/>
    </xf>
    <xf numFmtId="4" fontId="6" fillId="4" borderId="1" xfId="1" applyNumberFormat="1" applyFont="1" applyFill="1" applyBorder="1" applyAlignment="1"/>
    <xf numFmtId="0" fontId="5" fillId="0" borderId="0" xfId="4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center"/>
    </xf>
    <xf numFmtId="0" fontId="7" fillId="4" borderId="0" xfId="0" applyFont="1" applyFill="1" applyBorder="1" applyAlignment="1">
      <alignment horizontal="center"/>
    </xf>
  </cellXfs>
  <cellStyles count="7">
    <cellStyle name="Bad" xfId="2" builtinId="27"/>
    <cellStyle name="Good" xfId="1" builtinId="26"/>
    <cellStyle name="Neutral" xfId="6" builtinId="28"/>
    <cellStyle name="Normal" xfId="0" builtinId="0"/>
    <cellStyle name="Normal 2" xfId="4"/>
    <cellStyle name="Normal 3" xfId="3"/>
    <cellStyle name="Virgulă 2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45"/>
  <sheetViews>
    <sheetView tabSelected="1" zoomScaleNormal="100" workbookViewId="0">
      <selection activeCell="D55" sqref="D55"/>
    </sheetView>
  </sheetViews>
  <sheetFormatPr defaultRowHeight="12.75"/>
  <cols>
    <col min="1" max="1" width="5.28515625" style="8" customWidth="1"/>
    <col min="2" max="2" width="50.5703125" style="7" customWidth="1"/>
    <col min="3" max="3" width="9.7109375" style="7" customWidth="1"/>
    <col min="4" max="4" width="11.28515625" style="7" customWidth="1"/>
    <col min="5" max="5" width="11.28515625" style="8" customWidth="1"/>
    <col min="6" max="16384" width="9.140625" style="1"/>
  </cols>
  <sheetData>
    <row r="1" spans="1:13">
      <c r="A1" s="6" t="s">
        <v>6</v>
      </c>
      <c r="B1" s="6"/>
    </row>
    <row r="2" spans="1:13">
      <c r="A2" s="9"/>
      <c r="C2" s="10"/>
      <c r="D2" s="11"/>
    </row>
    <row r="3" spans="1:13">
      <c r="A3" s="9"/>
      <c r="C3" s="11"/>
      <c r="D3" s="12" t="s">
        <v>18</v>
      </c>
    </row>
    <row r="4" spans="1:13">
      <c r="A4" s="9"/>
      <c r="C4" s="12" t="s">
        <v>79</v>
      </c>
      <c r="D4" s="12"/>
    </row>
    <row r="5" spans="1:13">
      <c r="A5" s="9"/>
      <c r="C5" s="10"/>
      <c r="D5" s="10"/>
    </row>
    <row r="6" spans="1:13">
      <c r="A6" s="9"/>
      <c r="B6" s="85" t="s">
        <v>8</v>
      </c>
      <c r="C6" s="85"/>
      <c r="D6" s="85"/>
    </row>
    <row r="7" spans="1:13">
      <c r="A7" s="9"/>
      <c r="B7" s="85" t="s">
        <v>9</v>
      </c>
      <c r="C7" s="85"/>
      <c r="D7" s="85"/>
    </row>
    <row r="8" spans="1:13">
      <c r="A8" s="9"/>
      <c r="B8" s="86" t="s">
        <v>19</v>
      </c>
      <c r="C8" s="86"/>
      <c r="D8" s="86"/>
    </row>
    <row r="9" spans="1:13">
      <c r="A9" s="9"/>
      <c r="B9" s="86"/>
      <c r="C9" s="86"/>
      <c r="D9" s="86"/>
    </row>
    <row r="10" spans="1:13">
      <c r="A10" s="9"/>
      <c r="B10" s="68"/>
      <c r="C10" s="13"/>
      <c r="D10" s="13"/>
    </row>
    <row r="11" spans="1:13">
      <c r="A11" s="9"/>
      <c r="D11" s="67"/>
    </row>
    <row r="12" spans="1:13" ht="12.75" customHeight="1">
      <c r="A12" s="83" t="s">
        <v>16</v>
      </c>
      <c r="B12" s="82" t="s">
        <v>7</v>
      </c>
      <c r="C12" s="82" t="s">
        <v>0</v>
      </c>
      <c r="D12" s="84" t="s">
        <v>20</v>
      </c>
      <c r="E12" s="82" t="s">
        <v>55</v>
      </c>
    </row>
    <row r="13" spans="1:13" ht="27.75" customHeight="1">
      <c r="A13" s="83"/>
      <c r="B13" s="82"/>
      <c r="C13" s="82"/>
      <c r="D13" s="84"/>
      <c r="E13" s="82"/>
    </row>
    <row r="14" spans="1:13" ht="18" customHeight="1">
      <c r="A14" s="14">
        <v>0</v>
      </c>
      <c r="B14" s="15">
        <v>1</v>
      </c>
      <c r="C14" s="15">
        <v>2</v>
      </c>
      <c r="D14" s="15" t="s">
        <v>60</v>
      </c>
      <c r="E14" s="14">
        <v>4</v>
      </c>
      <c r="J14" s="2"/>
      <c r="K14" s="2"/>
      <c r="L14" s="2"/>
      <c r="M14" s="2"/>
    </row>
    <row r="15" spans="1:13" ht="27" customHeight="1">
      <c r="A15" s="16"/>
      <c r="B15" s="17" t="s">
        <v>5</v>
      </c>
      <c r="C15" s="18"/>
      <c r="D15" s="19">
        <f>D16+D17+D18+D19+D20+D21+D22+D23+D24+D25+D26+D27+D29+D28</f>
        <v>9579.91</v>
      </c>
      <c r="E15" s="19">
        <f>E16+E17+E18+E19+E20+E21+E22+E23+E24+E25+E26+E27+E29+E28</f>
        <v>9579.91</v>
      </c>
      <c r="J15" s="2"/>
      <c r="K15" s="2"/>
      <c r="L15" s="2"/>
      <c r="M15" s="2"/>
    </row>
    <row r="16" spans="1:13" ht="27" customHeight="1">
      <c r="A16" s="16"/>
      <c r="B16" s="51" t="s">
        <v>57</v>
      </c>
      <c r="C16" s="49" t="s">
        <v>56</v>
      </c>
      <c r="D16" s="50">
        <f>E16</f>
        <v>85</v>
      </c>
      <c r="E16" s="50">
        <v>85</v>
      </c>
      <c r="J16" s="2"/>
      <c r="K16" s="2"/>
      <c r="L16" s="2"/>
      <c r="M16" s="2"/>
    </row>
    <row r="17" spans="1:13" ht="28.5" customHeight="1">
      <c r="A17" s="16"/>
      <c r="B17" s="51" t="s">
        <v>84</v>
      </c>
      <c r="C17" s="49" t="s">
        <v>80</v>
      </c>
      <c r="D17" s="50">
        <f t="shared" ref="D17:D29" si="0">E17</f>
        <v>7472.83</v>
      </c>
      <c r="E17" s="50">
        <v>7472.83</v>
      </c>
      <c r="J17" s="2"/>
      <c r="K17" s="2"/>
      <c r="L17" s="2"/>
      <c r="M17" s="2"/>
    </row>
    <row r="18" spans="1:13" ht="32.25" customHeight="1">
      <c r="A18" s="16"/>
      <c r="B18" s="3" t="s">
        <v>41</v>
      </c>
      <c r="C18" s="20" t="s">
        <v>40</v>
      </c>
      <c r="D18" s="50">
        <f t="shared" si="0"/>
        <v>-46</v>
      </c>
      <c r="E18" s="50">
        <v>-46</v>
      </c>
      <c r="J18" s="2"/>
      <c r="K18" s="2"/>
      <c r="L18" s="2"/>
      <c r="M18" s="2"/>
    </row>
    <row r="19" spans="1:13" ht="31.5" customHeight="1">
      <c r="A19" s="16"/>
      <c r="B19" s="3" t="s">
        <v>85</v>
      </c>
      <c r="C19" s="20" t="s">
        <v>81</v>
      </c>
      <c r="D19" s="50">
        <f t="shared" si="0"/>
        <v>445</v>
      </c>
      <c r="E19" s="50">
        <v>445</v>
      </c>
      <c r="J19" s="2"/>
      <c r="K19" s="2"/>
      <c r="L19" s="2"/>
      <c r="M19" s="2"/>
    </row>
    <row r="20" spans="1:13" ht="32.25" customHeight="1">
      <c r="A20" s="16"/>
      <c r="B20" s="3" t="s">
        <v>86</v>
      </c>
      <c r="C20" s="20" t="s">
        <v>78</v>
      </c>
      <c r="D20" s="50">
        <f t="shared" si="0"/>
        <v>52.58</v>
      </c>
      <c r="E20" s="50">
        <f>1.22+51.36</f>
        <v>52.58</v>
      </c>
      <c r="J20" s="2"/>
      <c r="K20" s="2"/>
      <c r="L20" s="2"/>
      <c r="M20" s="2"/>
    </row>
    <row r="21" spans="1:13" ht="24" customHeight="1">
      <c r="A21" s="16"/>
      <c r="B21" s="3" t="s">
        <v>87</v>
      </c>
      <c r="C21" s="20" t="s">
        <v>82</v>
      </c>
      <c r="D21" s="50">
        <f t="shared" si="0"/>
        <v>0.08</v>
      </c>
      <c r="E21" s="50">
        <v>0.08</v>
      </c>
      <c r="J21" s="2"/>
      <c r="K21" s="2"/>
      <c r="L21" s="2"/>
      <c r="M21" s="2"/>
    </row>
    <row r="22" spans="1:13" ht="19.5" customHeight="1">
      <c r="A22" s="16"/>
      <c r="B22" s="22" t="s">
        <v>28</v>
      </c>
      <c r="C22" s="20" t="s">
        <v>34</v>
      </c>
      <c r="D22" s="50">
        <f t="shared" si="0"/>
        <v>1</v>
      </c>
      <c r="E22" s="50">
        <v>1</v>
      </c>
      <c r="J22" s="2"/>
      <c r="K22" s="2"/>
      <c r="L22" s="2"/>
      <c r="M22" s="2"/>
    </row>
    <row r="23" spans="1:13" ht="27" customHeight="1">
      <c r="A23" s="16"/>
      <c r="B23" s="3" t="s">
        <v>88</v>
      </c>
      <c r="C23" s="23" t="s">
        <v>32</v>
      </c>
      <c r="D23" s="50">
        <f t="shared" si="0"/>
        <v>-172.11</v>
      </c>
      <c r="E23" s="50">
        <v>-172.11</v>
      </c>
      <c r="J23" s="2"/>
      <c r="K23" s="81"/>
      <c r="L23" s="81"/>
      <c r="M23" s="2"/>
    </row>
    <row r="24" spans="1:13" ht="21" customHeight="1">
      <c r="A24" s="16"/>
      <c r="B24" s="4" t="s">
        <v>35</v>
      </c>
      <c r="C24" s="5" t="s">
        <v>33</v>
      </c>
      <c r="D24" s="50">
        <f t="shared" si="0"/>
        <v>172.11</v>
      </c>
      <c r="E24" s="50">
        <v>172.11</v>
      </c>
      <c r="J24" s="2"/>
      <c r="K24" s="2"/>
      <c r="L24" s="2"/>
      <c r="M24" s="2"/>
    </row>
    <row r="25" spans="1:13" ht="21" customHeight="1">
      <c r="A25" s="16"/>
      <c r="B25" s="4" t="s">
        <v>38</v>
      </c>
      <c r="C25" s="5" t="s">
        <v>39</v>
      </c>
      <c r="D25" s="50">
        <f t="shared" si="0"/>
        <v>5.57</v>
      </c>
      <c r="E25" s="50">
        <v>5.57</v>
      </c>
      <c r="J25" s="2"/>
      <c r="K25" s="2"/>
      <c r="L25" s="2"/>
      <c r="M25" s="2"/>
    </row>
    <row r="26" spans="1:13" ht="21" customHeight="1">
      <c r="A26" s="16"/>
      <c r="B26" s="4" t="s">
        <v>53</v>
      </c>
      <c r="C26" s="5" t="s">
        <v>52</v>
      </c>
      <c r="D26" s="50">
        <f t="shared" si="0"/>
        <v>770.4</v>
      </c>
      <c r="E26" s="50">
        <f>627+29+29+45.4+40</f>
        <v>770.4</v>
      </c>
      <c r="J26" s="2"/>
      <c r="K26" s="2"/>
      <c r="L26" s="2"/>
      <c r="M26" s="2"/>
    </row>
    <row r="27" spans="1:13" ht="30.75" customHeight="1">
      <c r="A27" s="16"/>
      <c r="B27" s="25" t="s">
        <v>15</v>
      </c>
      <c r="C27" s="5" t="s">
        <v>14</v>
      </c>
      <c r="D27" s="50">
        <f t="shared" si="0"/>
        <v>279</v>
      </c>
      <c r="E27" s="50">
        <v>279</v>
      </c>
      <c r="J27" s="2"/>
      <c r="K27" s="2"/>
      <c r="L27" s="2"/>
      <c r="M27" s="2"/>
    </row>
    <row r="28" spans="1:13" ht="30.75" customHeight="1">
      <c r="A28" s="16"/>
      <c r="B28" s="25" t="s">
        <v>97</v>
      </c>
      <c r="C28" s="5" t="s">
        <v>96</v>
      </c>
      <c r="D28" s="50">
        <f t="shared" si="0"/>
        <v>5.6</v>
      </c>
      <c r="E28" s="50">
        <v>5.6</v>
      </c>
      <c r="J28" s="2"/>
      <c r="K28" s="2"/>
      <c r="L28" s="2"/>
      <c r="M28" s="2"/>
    </row>
    <row r="29" spans="1:13" ht="30.75" customHeight="1">
      <c r="A29" s="16"/>
      <c r="B29" s="3" t="s">
        <v>89</v>
      </c>
      <c r="C29" s="5" t="s">
        <v>83</v>
      </c>
      <c r="D29" s="50">
        <f t="shared" si="0"/>
        <v>508.85</v>
      </c>
      <c r="E29" s="50">
        <v>508.85</v>
      </c>
      <c r="J29" s="2"/>
      <c r="K29" s="2"/>
      <c r="L29" s="2"/>
      <c r="M29" s="2"/>
    </row>
    <row r="30" spans="1:13" ht="24" customHeight="1">
      <c r="A30" s="16"/>
      <c r="B30" s="17" t="s">
        <v>1</v>
      </c>
      <c r="C30" s="18"/>
      <c r="D30" s="19">
        <f>D31+D32+D33+D34+D35+D36+D37+D38+D39+D40</f>
        <v>9117.630000000001</v>
      </c>
      <c r="E30" s="19">
        <f>E31+E32+E33+E34+E35+E36+E37+E38+E39+E40</f>
        <v>9117.630000000001</v>
      </c>
      <c r="J30" s="2"/>
      <c r="K30" s="2"/>
      <c r="L30" s="2"/>
      <c r="M30" s="2"/>
    </row>
    <row r="31" spans="1:13" ht="24" customHeight="1">
      <c r="A31" s="16"/>
      <c r="B31" s="51" t="s">
        <v>57</v>
      </c>
      <c r="C31" s="49" t="s">
        <v>56</v>
      </c>
      <c r="D31" s="50">
        <f>E31</f>
        <v>85</v>
      </c>
      <c r="E31" s="50">
        <v>85</v>
      </c>
      <c r="J31" s="2"/>
      <c r="K31" s="2"/>
      <c r="L31" s="2"/>
      <c r="M31" s="2"/>
    </row>
    <row r="32" spans="1:13" ht="24" customHeight="1">
      <c r="A32" s="16"/>
      <c r="B32" s="51" t="s">
        <v>84</v>
      </c>
      <c r="C32" s="49" t="s">
        <v>80</v>
      </c>
      <c r="D32" s="50">
        <f t="shared" ref="D32:D40" si="1">E32</f>
        <v>7472.83</v>
      </c>
      <c r="E32" s="50">
        <v>7472.83</v>
      </c>
      <c r="J32" s="2"/>
      <c r="K32" s="2"/>
      <c r="L32" s="2"/>
      <c r="M32" s="2"/>
    </row>
    <row r="33" spans="1:13" ht="29.25" customHeight="1">
      <c r="A33" s="16"/>
      <c r="B33" s="3" t="s">
        <v>41</v>
      </c>
      <c r="C33" s="20" t="s">
        <v>40</v>
      </c>
      <c r="D33" s="50">
        <f t="shared" si="1"/>
        <v>-46</v>
      </c>
      <c r="E33" s="50">
        <v>-46</v>
      </c>
      <c r="J33" s="2"/>
      <c r="K33" s="2"/>
      <c r="L33" s="2"/>
      <c r="M33" s="2"/>
    </row>
    <row r="34" spans="1:13" ht="33.75" customHeight="1">
      <c r="A34" s="16"/>
      <c r="B34" s="3" t="s">
        <v>85</v>
      </c>
      <c r="C34" s="20" t="s">
        <v>81</v>
      </c>
      <c r="D34" s="50">
        <f t="shared" si="1"/>
        <v>445</v>
      </c>
      <c r="E34" s="50">
        <v>445</v>
      </c>
      <c r="J34" s="2"/>
      <c r="K34" s="2"/>
      <c r="L34" s="2"/>
      <c r="M34" s="2"/>
    </row>
    <row r="35" spans="1:13" ht="29.25" customHeight="1">
      <c r="A35" s="16"/>
      <c r="B35" s="3" t="s">
        <v>86</v>
      </c>
      <c r="C35" s="20" t="s">
        <v>78</v>
      </c>
      <c r="D35" s="50">
        <f t="shared" si="1"/>
        <v>52.58</v>
      </c>
      <c r="E35" s="50">
        <f>1.22+51.36</f>
        <v>52.58</v>
      </c>
      <c r="J35" s="2"/>
      <c r="K35" s="2"/>
      <c r="L35" s="2"/>
      <c r="M35" s="2"/>
    </row>
    <row r="36" spans="1:13" ht="21.75" customHeight="1">
      <c r="A36" s="16"/>
      <c r="B36" s="3" t="s">
        <v>87</v>
      </c>
      <c r="C36" s="20" t="s">
        <v>82</v>
      </c>
      <c r="D36" s="50">
        <f t="shared" si="1"/>
        <v>0.08</v>
      </c>
      <c r="E36" s="50">
        <v>0.08</v>
      </c>
      <c r="J36" s="2"/>
      <c r="K36" s="2"/>
      <c r="L36" s="2"/>
      <c r="M36" s="2"/>
    </row>
    <row r="37" spans="1:13" ht="19.5" customHeight="1">
      <c r="A37" s="16"/>
      <c r="B37" s="22" t="s">
        <v>28</v>
      </c>
      <c r="C37" s="23" t="s">
        <v>34</v>
      </c>
      <c r="D37" s="50">
        <f t="shared" si="1"/>
        <v>1</v>
      </c>
      <c r="E37" s="50">
        <v>1</v>
      </c>
    </row>
    <row r="38" spans="1:13" ht="28.5" customHeight="1">
      <c r="A38" s="16"/>
      <c r="B38" s="3" t="s">
        <v>88</v>
      </c>
      <c r="C38" s="23" t="s">
        <v>32</v>
      </c>
      <c r="D38" s="50">
        <f t="shared" si="1"/>
        <v>-172.11</v>
      </c>
      <c r="E38" s="50">
        <v>-172.11</v>
      </c>
    </row>
    <row r="39" spans="1:13" ht="21.75" customHeight="1">
      <c r="A39" s="16"/>
      <c r="B39" s="4" t="s">
        <v>53</v>
      </c>
      <c r="C39" s="5" t="s">
        <v>52</v>
      </c>
      <c r="D39" s="50">
        <f t="shared" si="1"/>
        <v>770.4</v>
      </c>
      <c r="E39" s="50">
        <f>627+29+29+45.4+40</f>
        <v>770.4</v>
      </c>
    </row>
    <row r="40" spans="1:13" ht="27.75" customHeight="1">
      <c r="A40" s="16"/>
      <c r="B40" s="3" t="s">
        <v>89</v>
      </c>
      <c r="C40" s="23" t="s">
        <v>83</v>
      </c>
      <c r="D40" s="50">
        <f t="shared" si="1"/>
        <v>508.85</v>
      </c>
      <c r="E40" s="50">
        <v>508.85</v>
      </c>
    </row>
    <row r="41" spans="1:13" ht="24" customHeight="1">
      <c r="A41" s="16"/>
      <c r="B41" s="17" t="s">
        <v>2</v>
      </c>
      <c r="C41" s="18"/>
      <c r="D41" s="19">
        <f>D42+D43+D44+D45</f>
        <v>462.28000000000003</v>
      </c>
      <c r="E41" s="19">
        <f>E42+E43+E44+E45</f>
        <v>462.28000000000003</v>
      </c>
    </row>
    <row r="42" spans="1:13" ht="21.75" customHeight="1">
      <c r="A42" s="16"/>
      <c r="B42" s="4" t="s">
        <v>35</v>
      </c>
      <c r="C42" s="5" t="s">
        <v>33</v>
      </c>
      <c r="D42" s="24">
        <f>E42</f>
        <v>172.11</v>
      </c>
      <c r="E42" s="50">
        <v>172.11</v>
      </c>
    </row>
    <row r="43" spans="1:13" ht="21.75" customHeight="1">
      <c r="A43" s="16"/>
      <c r="B43" s="4" t="s">
        <v>38</v>
      </c>
      <c r="C43" s="5" t="s">
        <v>39</v>
      </c>
      <c r="D43" s="24">
        <f t="shared" ref="D43:D45" si="2">E43</f>
        <v>5.57</v>
      </c>
      <c r="E43" s="50">
        <v>5.57</v>
      </c>
    </row>
    <row r="44" spans="1:13" ht="27.75" customHeight="1">
      <c r="A44" s="16"/>
      <c r="B44" s="25" t="s">
        <v>15</v>
      </c>
      <c r="C44" s="5" t="s">
        <v>14</v>
      </c>
      <c r="D44" s="24">
        <f t="shared" si="2"/>
        <v>279</v>
      </c>
      <c r="E44" s="50">
        <v>279</v>
      </c>
    </row>
    <row r="45" spans="1:13" ht="27.75" customHeight="1">
      <c r="A45" s="16"/>
      <c r="B45" s="25" t="s">
        <v>97</v>
      </c>
      <c r="C45" s="5" t="s">
        <v>96</v>
      </c>
      <c r="D45" s="24">
        <f t="shared" si="2"/>
        <v>5.6</v>
      </c>
      <c r="E45" s="50">
        <v>5.6</v>
      </c>
    </row>
    <row r="46" spans="1:13" ht="21.75" customHeight="1">
      <c r="A46" s="77"/>
      <c r="B46" s="18" t="s">
        <v>3</v>
      </c>
      <c r="C46" s="27">
        <v>50.1</v>
      </c>
      <c r="D46" s="19">
        <f t="shared" ref="D46:E49" si="3">D52+D102+D122</f>
        <v>9579.91</v>
      </c>
      <c r="E46" s="19">
        <f t="shared" si="3"/>
        <v>9579.91</v>
      </c>
    </row>
    <row r="47" spans="1:13" ht="21.75" customHeight="1">
      <c r="A47" s="77"/>
      <c r="B47" s="28" t="s">
        <v>31</v>
      </c>
      <c r="C47" s="29"/>
      <c r="D47" s="19">
        <f t="shared" si="3"/>
        <v>9117.630000000001</v>
      </c>
      <c r="E47" s="19">
        <f t="shared" si="3"/>
        <v>9117.630000000001</v>
      </c>
    </row>
    <row r="48" spans="1:13" ht="21.75" customHeight="1">
      <c r="A48" s="77"/>
      <c r="B48" s="30" t="s">
        <v>42</v>
      </c>
      <c r="C48" s="31">
        <v>10</v>
      </c>
      <c r="D48" s="32">
        <f t="shared" si="3"/>
        <v>1914.01</v>
      </c>
      <c r="E48" s="32">
        <f t="shared" si="3"/>
        <v>1914.01</v>
      </c>
    </row>
    <row r="49" spans="1:5" ht="21.75" customHeight="1">
      <c r="A49" s="77"/>
      <c r="B49" s="33" t="s">
        <v>26</v>
      </c>
      <c r="C49" s="31">
        <v>20</v>
      </c>
      <c r="D49" s="32">
        <f t="shared" si="3"/>
        <v>7203.6200000000008</v>
      </c>
      <c r="E49" s="32">
        <f t="shared" si="3"/>
        <v>7203.6200000000008</v>
      </c>
    </row>
    <row r="50" spans="1:5" ht="25.5" customHeight="1">
      <c r="A50" s="77"/>
      <c r="B50" s="34" t="s">
        <v>4</v>
      </c>
      <c r="C50" s="18"/>
      <c r="D50" s="19">
        <f>D56+D126</f>
        <v>462.28000000000003</v>
      </c>
      <c r="E50" s="19">
        <f>E56+E126</f>
        <v>462.28000000000003</v>
      </c>
    </row>
    <row r="51" spans="1:5" ht="23.25" customHeight="1">
      <c r="A51" s="77"/>
      <c r="B51" s="35" t="s">
        <v>13</v>
      </c>
      <c r="C51" s="36">
        <v>70</v>
      </c>
      <c r="D51" s="32">
        <f>D57+D127</f>
        <v>462.28000000000003</v>
      </c>
      <c r="E51" s="32">
        <f>E57+E127</f>
        <v>462.28000000000003</v>
      </c>
    </row>
    <row r="52" spans="1:5" ht="23.25" customHeight="1">
      <c r="A52" s="73"/>
      <c r="B52" s="74" t="s">
        <v>95</v>
      </c>
      <c r="C52" s="74" t="s">
        <v>30</v>
      </c>
      <c r="D52" s="75">
        <f t="shared" ref="D52:E54" si="4">D58+D93</f>
        <v>8746.69</v>
      </c>
      <c r="E52" s="75">
        <f t="shared" si="4"/>
        <v>8746.69</v>
      </c>
    </row>
    <row r="53" spans="1:5" ht="23.25" customHeight="1">
      <c r="A53" s="73"/>
      <c r="B53" s="76" t="s">
        <v>25</v>
      </c>
      <c r="C53" s="74"/>
      <c r="D53" s="75">
        <f t="shared" si="4"/>
        <v>8290.01</v>
      </c>
      <c r="E53" s="75">
        <f t="shared" si="4"/>
        <v>8290.01</v>
      </c>
    </row>
    <row r="54" spans="1:5" ht="23.25" customHeight="1">
      <c r="A54" s="73"/>
      <c r="B54" s="76" t="s">
        <v>42</v>
      </c>
      <c r="C54" s="74">
        <v>10</v>
      </c>
      <c r="D54" s="75">
        <f t="shared" si="4"/>
        <v>1658.01</v>
      </c>
      <c r="E54" s="75">
        <f t="shared" si="4"/>
        <v>1658.01</v>
      </c>
    </row>
    <row r="55" spans="1:5" ht="23.25" customHeight="1">
      <c r="A55" s="73"/>
      <c r="B55" s="73" t="s">
        <v>26</v>
      </c>
      <c r="C55" s="74">
        <v>20</v>
      </c>
      <c r="D55" s="75">
        <f t="shared" ref="D55:E57" si="5">D61</f>
        <v>6632.0000000000009</v>
      </c>
      <c r="E55" s="75">
        <f t="shared" si="5"/>
        <v>6632.0000000000009</v>
      </c>
    </row>
    <row r="56" spans="1:5" ht="23.25" customHeight="1">
      <c r="A56" s="73"/>
      <c r="B56" s="76" t="s">
        <v>4</v>
      </c>
      <c r="C56" s="74"/>
      <c r="D56" s="75">
        <f t="shared" si="5"/>
        <v>456.68</v>
      </c>
      <c r="E56" s="75">
        <f t="shared" si="5"/>
        <v>456.68</v>
      </c>
    </row>
    <row r="57" spans="1:5" ht="23.25" customHeight="1">
      <c r="A57" s="73"/>
      <c r="B57" s="73" t="s">
        <v>13</v>
      </c>
      <c r="C57" s="74">
        <v>70</v>
      </c>
      <c r="D57" s="75">
        <f t="shared" si="5"/>
        <v>456.68</v>
      </c>
      <c r="E57" s="75">
        <f t="shared" si="5"/>
        <v>456.68</v>
      </c>
    </row>
    <row r="58" spans="1:5" ht="19.5" customHeight="1">
      <c r="A58" s="43" t="s">
        <v>17</v>
      </c>
      <c r="B58" s="42" t="s">
        <v>23</v>
      </c>
      <c r="C58" s="56" t="s">
        <v>30</v>
      </c>
      <c r="D58" s="57">
        <f>D64+D70+D74+D80+D86+D89</f>
        <v>8717.69</v>
      </c>
      <c r="E58" s="57">
        <f>E64+E70+E74+E80+E86+E89</f>
        <v>8717.69</v>
      </c>
    </row>
    <row r="59" spans="1:5" ht="19.5" customHeight="1">
      <c r="A59" s="43"/>
      <c r="B59" s="58" t="s">
        <v>31</v>
      </c>
      <c r="C59" s="56"/>
      <c r="D59" s="57">
        <f t="shared" ref="D59:E61" si="6">D65+D71+D75+D81+D90</f>
        <v>8261.01</v>
      </c>
      <c r="E59" s="57">
        <f t="shared" si="6"/>
        <v>8261.01</v>
      </c>
    </row>
    <row r="60" spans="1:5" ht="19.5" customHeight="1">
      <c r="A60" s="43"/>
      <c r="B60" s="58" t="s">
        <v>42</v>
      </c>
      <c r="C60" s="59">
        <v>10</v>
      </c>
      <c r="D60" s="57">
        <f t="shared" si="6"/>
        <v>1629.01</v>
      </c>
      <c r="E60" s="57">
        <f t="shared" si="6"/>
        <v>1629.01</v>
      </c>
    </row>
    <row r="61" spans="1:5" ht="19.5" customHeight="1">
      <c r="A61" s="43"/>
      <c r="B61" s="60" t="s">
        <v>26</v>
      </c>
      <c r="C61" s="59">
        <v>20</v>
      </c>
      <c r="D61" s="57">
        <f t="shared" si="6"/>
        <v>6632.0000000000009</v>
      </c>
      <c r="E61" s="57">
        <f t="shared" si="6"/>
        <v>6632.0000000000009</v>
      </c>
    </row>
    <row r="62" spans="1:5" ht="20.25" customHeight="1">
      <c r="A62" s="69"/>
      <c r="B62" s="61" t="s">
        <v>4</v>
      </c>
      <c r="C62" s="43"/>
      <c r="D62" s="57">
        <f>D68+D84+D87+D78</f>
        <v>456.68</v>
      </c>
      <c r="E62" s="57">
        <f>E68+E84+E87+E78</f>
        <v>456.68</v>
      </c>
    </row>
    <row r="63" spans="1:5" ht="18.75" customHeight="1">
      <c r="A63" s="69"/>
      <c r="B63" s="45" t="s">
        <v>13</v>
      </c>
      <c r="C63" s="43">
        <v>70</v>
      </c>
      <c r="D63" s="57">
        <f>D69+D85+D88+D79</f>
        <v>456.68</v>
      </c>
      <c r="E63" s="57">
        <f>E69+E85+E88+E79</f>
        <v>456.68</v>
      </c>
    </row>
    <row r="64" spans="1:5" ht="24.75" customHeight="1">
      <c r="A64" s="14" t="s">
        <v>21</v>
      </c>
      <c r="B64" s="55" t="s">
        <v>24</v>
      </c>
      <c r="C64" s="15" t="s">
        <v>30</v>
      </c>
      <c r="D64" s="37">
        <f>D65+D68</f>
        <v>6083.35</v>
      </c>
      <c r="E64" s="37">
        <f>E65+E68</f>
        <v>6083.35</v>
      </c>
    </row>
    <row r="65" spans="1:5" ht="24.75" customHeight="1">
      <c r="A65" s="14"/>
      <c r="B65" s="38" t="s">
        <v>25</v>
      </c>
      <c r="C65" s="5"/>
      <c r="D65" s="21">
        <f>D66+D67</f>
        <v>5826.35</v>
      </c>
      <c r="E65" s="21">
        <f>E66+E67</f>
        <v>5826.35</v>
      </c>
    </row>
    <row r="66" spans="1:5" ht="24.75" customHeight="1">
      <c r="A66" s="14"/>
      <c r="B66" s="38" t="s">
        <v>42</v>
      </c>
      <c r="C66" s="5">
        <v>10</v>
      </c>
      <c r="D66" s="21">
        <f>E66</f>
        <v>805</v>
      </c>
      <c r="E66" s="80">
        <v>805</v>
      </c>
    </row>
    <row r="67" spans="1:5" ht="24.75" customHeight="1">
      <c r="A67" s="14"/>
      <c r="B67" s="26" t="s">
        <v>26</v>
      </c>
      <c r="C67" s="5">
        <v>20</v>
      </c>
      <c r="D67" s="21">
        <f t="shared" ref="D67:D69" si="7">E67</f>
        <v>5021.3500000000004</v>
      </c>
      <c r="E67" s="80">
        <v>5021.3500000000004</v>
      </c>
    </row>
    <row r="68" spans="1:5" ht="22.5" customHeight="1">
      <c r="A68" s="16"/>
      <c r="B68" s="38" t="s">
        <v>4</v>
      </c>
      <c r="C68" s="5"/>
      <c r="D68" s="21">
        <f>D69</f>
        <v>257</v>
      </c>
      <c r="E68" s="21">
        <f>E69</f>
        <v>257</v>
      </c>
    </row>
    <row r="69" spans="1:5" ht="18" customHeight="1">
      <c r="A69" s="16"/>
      <c r="B69" s="26" t="s">
        <v>13</v>
      </c>
      <c r="C69" s="5">
        <v>70</v>
      </c>
      <c r="D69" s="21">
        <f t="shared" si="7"/>
        <v>257</v>
      </c>
      <c r="E69" s="50">
        <v>257</v>
      </c>
    </row>
    <row r="70" spans="1:5" ht="18" customHeight="1">
      <c r="A70" s="14" t="s">
        <v>36</v>
      </c>
      <c r="B70" s="15" t="s">
        <v>90</v>
      </c>
      <c r="C70" s="15" t="s">
        <v>30</v>
      </c>
      <c r="D70" s="37">
        <f>D71</f>
        <v>1329.5</v>
      </c>
      <c r="E70" s="37">
        <f>E71</f>
        <v>1329.5</v>
      </c>
    </row>
    <row r="71" spans="1:5" ht="18" customHeight="1">
      <c r="A71" s="16"/>
      <c r="B71" s="38" t="s">
        <v>25</v>
      </c>
      <c r="C71" s="5"/>
      <c r="D71" s="21">
        <f>D72+D73</f>
        <v>1329.5</v>
      </c>
      <c r="E71" s="21">
        <f>E72+E73</f>
        <v>1329.5</v>
      </c>
    </row>
    <row r="72" spans="1:5" ht="18" customHeight="1">
      <c r="A72" s="16"/>
      <c r="B72" s="38" t="s">
        <v>42</v>
      </c>
      <c r="C72" s="5">
        <v>10</v>
      </c>
      <c r="D72" s="21">
        <f>E72</f>
        <v>222.56</v>
      </c>
      <c r="E72" s="50">
        <v>222.56</v>
      </c>
    </row>
    <row r="73" spans="1:5" ht="18" customHeight="1">
      <c r="A73" s="16"/>
      <c r="B73" s="26" t="s">
        <v>26</v>
      </c>
      <c r="C73" s="5">
        <v>20</v>
      </c>
      <c r="D73" s="21">
        <f>E73</f>
        <v>1106.94</v>
      </c>
      <c r="E73" s="50">
        <v>1106.94</v>
      </c>
    </row>
    <row r="74" spans="1:5" ht="24" customHeight="1">
      <c r="A74" s="14" t="s">
        <v>22</v>
      </c>
      <c r="B74" s="46" t="s">
        <v>58</v>
      </c>
      <c r="C74" s="15" t="s">
        <v>30</v>
      </c>
      <c r="D74" s="39">
        <f>D75+D78</f>
        <v>611.04</v>
      </c>
      <c r="E74" s="39">
        <f>E75+E78</f>
        <v>611.04</v>
      </c>
    </row>
    <row r="75" spans="1:5" ht="19.5" customHeight="1">
      <c r="A75" s="16"/>
      <c r="B75" s="38" t="s">
        <v>25</v>
      </c>
      <c r="C75" s="5"/>
      <c r="D75" s="24">
        <f>D76+D77</f>
        <v>464.04</v>
      </c>
      <c r="E75" s="24">
        <f>E76+E77</f>
        <v>464.04</v>
      </c>
    </row>
    <row r="76" spans="1:5" ht="19.5" customHeight="1">
      <c r="A76" s="16"/>
      <c r="B76" s="38" t="s">
        <v>42</v>
      </c>
      <c r="C76" s="5">
        <v>10</v>
      </c>
      <c r="D76" s="24">
        <f>E76</f>
        <v>104.5</v>
      </c>
      <c r="E76" s="24">
        <v>104.5</v>
      </c>
    </row>
    <row r="77" spans="1:5" ht="22.5" customHeight="1">
      <c r="A77" s="16"/>
      <c r="B77" s="26" t="s">
        <v>26</v>
      </c>
      <c r="C77" s="5">
        <v>20</v>
      </c>
      <c r="D77" s="24">
        <f>E77</f>
        <v>359.54</v>
      </c>
      <c r="E77" s="50">
        <v>359.54</v>
      </c>
    </row>
    <row r="78" spans="1:5" ht="22.5" customHeight="1">
      <c r="A78" s="16"/>
      <c r="B78" s="38" t="s">
        <v>4</v>
      </c>
      <c r="C78" s="5"/>
      <c r="D78" s="24">
        <f>D79</f>
        <v>147</v>
      </c>
      <c r="E78" s="24">
        <f>E79</f>
        <v>147</v>
      </c>
    </row>
    <row r="79" spans="1:5" ht="22.5" customHeight="1">
      <c r="A79" s="16"/>
      <c r="B79" s="26" t="s">
        <v>13</v>
      </c>
      <c r="C79" s="5">
        <v>70</v>
      </c>
      <c r="D79" s="24">
        <f>E79</f>
        <v>147</v>
      </c>
      <c r="E79" s="50">
        <v>147</v>
      </c>
    </row>
    <row r="80" spans="1:5" ht="23.25" customHeight="1">
      <c r="A80" s="14" t="s">
        <v>27</v>
      </c>
      <c r="B80" s="46" t="s">
        <v>29</v>
      </c>
      <c r="C80" s="15" t="s">
        <v>30</v>
      </c>
      <c r="D80" s="39">
        <f>D81+D84</f>
        <v>108.6</v>
      </c>
      <c r="E80" s="39">
        <f>E81+E84</f>
        <v>108.6</v>
      </c>
    </row>
    <row r="81" spans="1:5" ht="18.75" customHeight="1">
      <c r="A81" s="41"/>
      <c r="B81" s="38" t="s">
        <v>25</v>
      </c>
      <c r="C81" s="5"/>
      <c r="D81" s="24">
        <f>D82+D83</f>
        <v>97.92</v>
      </c>
      <c r="E81" s="24">
        <f>E82+E83</f>
        <v>97.92</v>
      </c>
    </row>
    <row r="82" spans="1:5" ht="18.75" customHeight="1">
      <c r="A82" s="41"/>
      <c r="B82" s="38" t="s">
        <v>42</v>
      </c>
      <c r="C82" s="5">
        <v>10</v>
      </c>
      <c r="D82" s="24">
        <f>E82</f>
        <v>101.95</v>
      </c>
      <c r="E82" s="50">
        <v>101.95</v>
      </c>
    </row>
    <row r="83" spans="1:5" ht="19.5" customHeight="1">
      <c r="A83" s="41"/>
      <c r="B83" s="26" t="s">
        <v>26</v>
      </c>
      <c r="C83" s="5">
        <v>20</v>
      </c>
      <c r="D83" s="24">
        <f>E83</f>
        <v>-4.03</v>
      </c>
      <c r="E83" s="50">
        <v>-4.03</v>
      </c>
    </row>
    <row r="84" spans="1:5" ht="19.5" customHeight="1">
      <c r="A84" s="41"/>
      <c r="B84" s="38" t="s">
        <v>4</v>
      </c>
      <c r="C84" s="5"/>
      <c r="D84" s="24">
        <f>D85</f>
        <v>10.68</v>
      </c>
      <c r="E84" s="24">
        <f>E85</f>
        <v>10.68</v>
      </c>
    </row>
    <row r="85" spans="1:5" ht="19.5" customHeight="1">
      <c r="A85" s="41"/>
      <c r="B85" s="26" t="s">
        <v>13</v>
      </c>
      <c r="C85" s="5">
        <v>70</v>
      </c>
      <c r="D85" s="24">
        <f>E85</f>
        <v>10.68</v>
      </c>
      <c r="E85" s="50">
        <v>10.68</v>
      </c>
    </row>
    <row r="86" spans="1:5" ht="18" customHeight="1">
      <c r="A86" s="14" t="s">
        <v>37</v>
      </c>
      <c r="B86" s="15" t="s">
        <v>91</v>
      </c>
      <c r="C86" s="15" t="s">
        <v>30</v>
      </c>
      <c r="D86" s="39">
        <f>D87</f>
        <v>42</v>
      </c>
      <c r="E86" s="39">
        <f>E87</f>
        <v>42</v>
      </c>
    </row>
    <row r="87" spans="1:5" ht="18" customHeight="1">
      <c r="A87" s="41"/>
      <c r="B87" s="38" t="s">
        <v>4</v>
      </c>
      <c r="C87" s="5"/>
      <c r="D87" s="24">
        <f>D88</f>
        <v>42</v>
      </c>
      <c r="E87" s="24">
        <f>E88</f>
        <v>42</v>
      </c>
    </row>
    <row r="88" spans="1:5" ht="18" customHeight="1">
      <c r="A88" s="41"/>
      <c r="B88" s="26" t="s">
        <v>13</v>
      </c>
      <c r="C88" s="5">
        <v>70</v>
      </c>
      <c r="D88" s="24">
        <f>E88</f>
        <v>42</v>
      </c>
      <c r="E88" s="50">
        <v>42</v>
      </c>
    </row>
    <row r="89" spans="1:5" ht="27.75" customHeight="1">
      <c r="A89" s="14" t="s">
        <v>69</v>
      </c>
      <c r="B89" s="46" t="s">
        <v>92</v>
      </c>
      <c r="C89" s="15" t="s">
        <v>30</v>
      </c>
      <c r="D89" s="39">
        <f>D90</f>
        <v>543.20000000000005</v>
      </c>
      <c r="E89" s="39">
        <f>E90</f>
        <v>543.20000000000005</v>
      </c>
    </row>
    <row r="90" spans="1:5" ht="18" customHeight="1">
      <c r="A90" s="16"/>
      <c r="B90" s="38" t="s">
        <v>25</v>
      </c>
      <c r="C90" s="5"/>
      <c r="D90" s="24">
        <f>D91+D92</f>
        <v>543.20000000000005</v>
      </c>
      <c r="E90" s="24">
        <f>E91+E92</f>
        <v>543.20000000000005</v>
      </c>
    </row>
    <row r="91" spans="1:5" ht="18" customHeight="1">
      <c r="A91" s="16"/>
      <c r="B91" s="38" t="s">
        <v>42</v>
      </c>
      <c r="C91" s="5">
        <v>10</v>
      </c>
      <c r="D91" s="24">
        <f>E91</f>
        <v>395</v>
      </c>
      <c r="E91" s="50">
        <v>395</v>
      </c>
    </row>
    <row r="92" spans="1:5" ht="18" customHeight="1">
      <c r="A92" s="16"/>
      <c r="B92" s="26" t="s">
        <v>26</v>
      </c>
      <c r="C92" s="5">
        <v>20</v>
      </c>
      <c r="D92" s="24">
        <f>E92</f>
        <v>148.19999999999999</v>
      </c>
      <c r="E92" s="50">
        <v>148.19999999999999</v>
      </c>
    </row>
    <row r="93" spans="1:5" ht="18" customHeight="1">
      <c r="A93" s="77"/>
      <c r="B93" s="78" t="s">
        <v>93</v>
      </c>
      <c r="C93" s="78" t="s">
        <v>68</v>
      </c>
      <c r="D93" s="79">
        <f t="shared" ref="D93:E95" si="8">D96+D99</f>
        <v>29</v>
      </c>
      <c r="E93" s="79">
        <f t="shared" si="8"/>
        <v>29</v>
      </c>
    </row>
    <row r="94" spans="1:5" ht="18" customHeight="1">
      <c r="A94" s="77"/>
      <c r="B94" s="78" t="s">
        <v>25</v>
      </c>
      <c r="C94" s="78"/>
      <c r="D94" s="79">
        <f t="shared" si="8"/>
        <v>29</v>
      </c>
      <c r="E94" s="79">
        <f t="shared" si="8"/>
        <v>29</v>
      </c>
    </row>
    <row r="95" spans="1:5" ht="18" customHeight="1">
      <c r="A95" s="77"/>
      <c r="B95" s="78" t="s">
        <v>42</v>
      </c>
      <c r="C95" s="78">
        <v>10</v>
      </c>
      <c r="D95" s="79">
        <f t="shared" si="8"/>
        <v>29</v>
      </c>
      <c r="E95" s="79">
        <f t="shared" si="8"/>
        <v>29</v>
      </c>
    </row>
    <row r="96" spans="1:5" ht="22.5" customHeight="1">
      <c r="A96" s="14" t="s">
        <v>70</v>
      </c>
      <c r="B96" s="46" t="s">
        <v>94</v>
      </c>
      <c r="C96" s="15" t="s">
        <v>68</v>
      </c>
      <c r="D96" s="24">
        <f>D97</f>
        <v>-25</v>
      </c>
      <c r="E96" s="24">
        <f>E97</f>
        <v>-25</v>
      </c>
    </row>
    <row r="97" spans="1:5" ht="18" customHeight="1">
      <c r="A97" s="14"/>
      <c r="B97" s="48" t="s">
        <v>25</v>
      </c>
      <c r="C97" s="15"/>
      <c r="D97" s="24">
        <f>D98</f>
        <v>-25</v>
      </c>
      <c r="E97" s="24">
        <f>E98</f>
        <v>-25</v>
      </c>
    </row>
    <row r="98" spans="1:5" ht="18" customHeight="1">
      <c r="A98" s="14"/>
      <c r="B98" s="38" t="s">
        <v>42</v>
      </c>
      <c r="C98" s="5">
        <v>10</v>
      </c>
      <c r="D98" s="24">
        <f>E98</f>
        <v>-25</v>
      </c>
      <c r="E98" s="50">
        <v>-25</v>
      </c>
    </row>
    <row r="99" spans="1:5" ht="32.25" customHeight="1">
      <c r="A99" s="14" t="s">
        <v>71</v>
      </c>
      <c r="B99" s="46" t="s">
        <v>50</v>
      </c>
      <c r="C99" s="15" t="s">
        <v>68</v>
      </c>
      <c r="D99" s="24">
        <f>D100</f>
        <v>54</v>
      </c>
      <c r="E99" s="24">
        <f>E100</f>
        <v>54</v>
      </c>
    </row>
    <row r="100" spans="1:5" ht="18" customHeight="1">
      <c r="A100" s="14"/>
      <c r="B100" s="48" t="s">
        <v>25</v>
      </c>
      <c r="C100" s="15"/>
      <c r="D100" s="24">
        <f>D101</f>
        <v>54</v>
      </c>
      <c r="E100" s="24">
        <f>E101</f>
        <v>54</v>
      </c>
    </row>
    <row r="101" spans="1:5" ht="18" customHeight="1">
      <c r="A101" s="14"/>
      <c r="B101" s="38" t="s">
        <v>42</v>
      </c>
      <c r="C101" s="5">
        <v>10</v>
      </c>
      <c r="D101" s="24">
        <f>E101</f>
        <v>54</v>
      </c>
      <c r="E101" s="50">
        <f>25+29</f>
        <v>54</v>
      </c>
    </row>
    <row r="102" spans="1:5" ht="21.75" customHeight="1">
      <c r="A102" s="43" t="s">
        <v>43</v>
      </c>
      <c r="B102" s="42" t="s">
        <v>51</v>
      </c>
      <c r="C102" s="43" t="s">
        <v>44</v>
      </c>
      <c r="D102" s="44">
        <f>D106+D110+D113+D116+D119</f>
        <v>752</v>
      </c>
      <c r="E102" s="44">
        <f>E106+E110+E113+E116+E119</f>
        <v>752</v>
      </c>
    </row>
    <row r="103" spans="1:5" ht="21.75" customHeight="1">
      <c r="A103" s="70"/>
      <c r="B103" s="45" t="s">
        <v>25</v>
      </c>
      <c r="C103" s="43"/>
      <c r="D103" s="44">
        <f>D107+D111+D114+D117+D120</f>
        <v>752</v>
      </c>
      <c r="E103" s="44">
        <f>E107+E111+E114+E117+E120</f>
        <v>752</v>
      </c>
    </row>
    <row r="104" spans="1:5" ht="20.25" customHeight="1">
      <c r="A104" s="70"/>
      <c r="B104" s="71" t="s">
        <v>42</v>
      </c>
      <c r="C104" s="70">
        <v>10</v>
      </c>
      <c r="D104" s="44">
        <f>D108+D112</f>
        <v>227</v>
      </c>
      <c r="E104" s="44">
        <f>E108+E112</f>
        <v>227</v>
      </c>
    </row>
    <row r="105" spans="1:5" ht="20.25" customHeight="1">
      <c r="A105" s="70"/>
      <c r="B105" s="71" t="s">
        <v>26</v>
      </c>
      <c r="C105" s="70">
        <v>20</v>
      </c>
      <c r="D105" s="44">
        <f>D109+D115+D118+D121</f>
        <v>525</v>
      </c>
      <c r="E105" s="44">
        <f>E109+E115+E118+E121</f>
        <v>525</v>
      </c>
    </row>
    <row r="106" spans="1:5" ht="23.25" customHeight="1">
      <c r="A106" s="66" t="s">
        <v>45</v>
      </c>
      <c r="B106" s="46" t="s">
        <v>61</v>
      </c>
      <c r="C106" s="15" t="s">
        <v>44</v>
      </c>
      <c r="D106" s="52">
        <f>D107</f>
        <v>431.4</v>
      </c>
      <c r="E106" s="52">
        <f>E107</f>
        <v>431.4</v>
      </c>
    </row>
    <row r="107" spans="1:5" ht="18" customHeight="1">
      <c r="A107" s="65"/>
      <c r="B107" s="48" t="s">
        <v>25</v>
      </c>
      <c r="C107" s="15"/>
      <c r="D107" s="47">
        <f>D108+D109</f>
        <v>431.4</v>
      </c>
      <c r="E107" s="47">
        <f>E108+E109</f>
        <v>431.4</v>
      </c>
    </row>
    <row r="108" spans="1:5" ht="18" customHeight="1">
      <c r="A108" s="65"/>
      <c r="B108" s="38" t="s">
        <v>42</v>
      </c>
      <c r="C108" s="5">
        <v>10</v>
      </c>
      <c r="D108" s="47">
        <f>E108</f>
        <v>191.4</v>
      </c>
      <c r="E108" s="50">
        <v>191.4</v>
      </c>
    </row>
    <row r="109" spans="1:5" ht="18" customHeight="1">
      <c r="A109" s="65"/>
      <c r="B109" s="26" t="s">
        <v>26</v>
      </c>
      <c r="C109" s="5">
        <v>20</v>
      </c>
      <c r="D109" s="47">
        <f>E109</f>
        <v>240</v>
      </c>
      <c r="E109" s="50">
        <v>240</v>
      </c>
    </row>
    <row r="110" spans="1:5" ht="18" customHeight="1">
      <c r="A110" s="14" t="s">
        <v>59</v>
      </c>
      <c r="B110" s="53" t="s">
        <v>62</v>
      </c>
      <c r="C110" s="15" t="s">
        <v>44</v>
      </c>
      <c r="D110" s="52">
        <f>D111</f>
        <v>35.6</v>
      </c>
      <c r="E110" s="52">
        <f>E111</f>
        <v>35.6</v>
      </c>
    </row>
    <row r="111" spans="1:5" ht="18" customHeight="1">
      <c r="A111" s="65"/>
      <c r="B111" s="48" t="s">
        <v>25</v>
      </c>
      <c r="C111" s="15"/>
      <c r="D111" s="47">
        <f>D112</f>
        <v>35.6</v>
      </c>
      <c r="E111" s="47">
        <f>E112</f>
        <v>35.6</v>
      </c>
    </row>
    <row r="112" spans="1:5" ht="18" customHeight="1">
      <c r="A112" s="65"/>
      <c r="B112" s="38" t="s">
        <v>42</v>
      </c>
      <c r="C112" s="5">
        <v>10</v>
      </c>
      <c r="D112" s="47">
        <f>E112</f>
        <v>35.6</v>
      </c>
      <c r="E112" s="50">
        <v>35.6</v>
      </c>
    </row>
    <row r="113" spans="1:5" ht="18" customHeight="1">
      <c r="A113" s="14" t="s">
        <v>72</v>
      </c>
      <c r="B113" s="15" t="s">
        <v>73</v>
      </c>
      <c r="C113" s="15" t="s">
        <v>44</v>
      </c>
      <c r="D113" s="52">
        <f>D114</f>
        <v>140</v>
      </c>
      <c r="E113" s="52">
        <f>E114</f>
        <v>140</v>
      </c>
    </row>
    <row r="114" spans="1:5" ht="18" customHeight="1">
      <c r="A114" s="16"/>
      <c r="B114" s="48" t="s">
        <v>25</v>
      </c>
      <c r="C114" s="5"/>
      <c r="D114" s="47">
        <f>D115</f>
        <v>140</v>
      </c>
      <c r="E114" s="47">
        <f>E115</f>
        <v>140</v>
      </c>
    </row>
    <row r="115" spans="1:5" ht="18" customHeight="1">
      <c r="A115" s="16"/>
      <c r="B115" s="26" t="s">
        <v>26</v>
      </c>
      <c r="C115" s="5">
        <v>20</v>
      </c>
      <c r="D115" s="47">
        <f>E115</f>
        <v>140</v>
      </c>
      <c r="E115" s="50">
        <f>85+55</f>
        <v>140</v>
      </c>
    </row>
    <row r="116" spans="1:5" ht="18" customHeight="1">
      <c r="A116" s="14" t="s">
        <v>75</v>
      </c>
      <c r="B116" s="15" t="s">
        <v>74</v>
      </c>
      <c r="C116" s="15" t="s">
        <v>44</v>
      </c>
      <c r="D116" s="52">
        <f>D117</f>
        <v>80</v>
      </c>
      <c r="E116" s="52">
        <f>E117</f>
        <v>80</v>
      </c>
    </row>
    <row r="117" spans="1:5" ht="18" customHeight="1">
      <c r="A117" s="16"/>
      <c r="B117" s="48" t="s">
        <v>25</v>
      </c>
      <c r="C117" s="5"/>
      <c r="D117" s="47">
        <f>D118</f>
        <v>80</v>
      </c>
      <c r="E117" s="47">
        <f>E118</f>
        <v>80</v>
      </c>
    </row>
    <row r="118" spans="1:5" ht="18" customHeight="1">
      <c r="A118" s="16"/>
      <c r="B118" s="26" t="s">
        <v>26</v>
      </c>
      <c r="C118" s="5">
        <v>20</v>
      </c>
      <c r="D118" s="47">
        <f>E118</f>
        <v>80</v>
      </c>
      <c r="E118" s="50">
        <v>80</v>
      </c>
    </row>
    <row r="119" spans="1:5" ht="18" customHeight="1">
      <c r="A119" s="14" t="s">
        <v>77</v>
      </c>
      <c r="B119" s="15" t="s">
        <v>76</v>
      </c>
      <c r="C119" s="15" t="s">
        <v>44</v>
      </c>
      <c r="D119" s="52">
        <f>D120</f>
        <v>65</v>
      </c>
      <c r="E119" s="52">
        <f>E120</f>
        <v>65</v>
      </c>
    </row>
    <row r="120" spans="1:5" ht="18" customHeight="1">
      <c r="A120" s="16"/>
      <c r="B120" s="48" t="s">
        <v>25</v>
      </c>
      <c r="C120" s="5"/>
      <c r="D120" s="47">
        <f>D121</f>
        <v>65</v>
      </c>
      <c r="E120" s="47">
        <f>E121</f>
        <v>65</v>
      </c>
    </row>
    <row r="121" spans="1:5" ht="18" customHeight="1">
      <c r="A121" s="16"/>
      <c r="B121" s="26" t="s">
        <v>26</v>
      </c>
      <c r="C121" s="5">
        <v>20</v>
      </c>
      <c r="D121" s="47">
        <f>E121</f>
        <v>65</v>
      </c>
      <c r="E121" s="50">
        <v>65</v>
      </c>
    </row>
    <row r="122" spans="1:5" ht="24" customHeight="1">
      <c r="A122" s="43" t="s">
        <v>46</v>
      </c>
      <c r="B122" s="42" t="s">
        <v>47</v>
      </c>
      <c r="C122" s="43" t="s">
        <v>48</v>
      </c>
      <c r="D122" s="44">
        <f t="shared" ref="D122:E124" si="9">D128+D131+D134+D137</f>
        <v>81.22</v>
      </c>
      <c r="E122" s="44">
        <f t="shared" si="9"/>
        <v>81.22</v>
      </c>
    </row>
    <row r="123" spans="1:5" ht="18" customHeight="1">
      <c r="A123" s="70"/>
      <c r="B123" s="45" t="s">
        <v>25</v>
      </c>
      <c r="C123" s="43"/>
      <c r="D123" s="44">
        <f t="shared" si="9"/>
        <v>75.62</v>
      </c>
      <c r="E123" s="44">
        <f t="shared" si="9"/>
        <v>75.62</v>
      </c>
    </row>
    <row r="124" spans="1:5" ht="18" customHeight="1">
      <c r="A124" s="70"/>
      <c r="B124" s="72" t="s">
        <v>42</v>
      </c>
      <c r="C124" s="70">
        <v>10</v>
      </c>
      <c r="D124" s="44">
        <f t="shared" si="9"/>
        <v>29</v>
      </c>
      <c r="E124" s="44">
        <f t="shared" si="9"/>
        <v>29</v>
      </c>
    </row>
    <row r="125" spans="1:5" ht="18" customHeight="1">
      <c r="A125" s="70"/>
      <c r="B125" s="62" t="s">
        <v>26</v>
      </c>
      <c r="C125" s="63">
        <v>20</v>
      </c>
      <c r="D125" s="44">
        <f t="shared" ref="D125:E127" si="10">D140</f>
        <v>46.62</v>
      </c>
      <c r="E125" s="44">
        <f t="shared" si="10"/>
        <v>46.62</v>
      </c>
    </row>
    <row r="126" spans="1:5" ht="18" customHeight="1">
      <c r="A126" s="70"/>
      <c r="B126" s="64" t="s">
        <v>4</v>
      </c>
      <c r="C126" s="63"/>
      <c r="D126" s="44">
        <f t="shared" si="10"/>
        <v>5.6</v>
      </c>
      <c r="E126" s="44">
        <f t="shared" si="10"/>
        <v>5.6</v>
      </c>
    </row>
    <row r="127" spans="1:5" ht="18" customHeight="1">
      <c r="A127" s="70"/>
      <c r="B127" s="62" t="s">
        <v>13</v>
      </c>
      <c r="C127" s="63">
        <v>70</v>
      </c>
      <c r="D127" s="44">
        <f t="shared" si="10"/>
        <v>5.6</v>
      </c>
      <c r="E127" s="44">
        <f t="shared" si="10"/>
        <v>5.6</v>
      </c>
    </row>
    <row r="128" spans="1:5" ht="28.5" customHeight="1">
      <c r="A128" s="14" t="s">
        <v>49</v>
      </c>
      <c r="B128" s="46" t="s">
        <v>63</v>
      </c>
      <c r="C128" s="15" t="s">
        <v>48</v>
      </c>
      <c r="D128" s="52">
        <f>D129</f>
        <v>47</v>
      </c>
      <c r="E128" s="52">
        <f>E129</f>
        <v>47</v>
      </c>
    </row>
    <row r="129" spans="1:5" ht="18" customHeight="1">
      <c r="A129" s="65"/>
      <c r="B129" s="48" t="s">
        <v>25</v>
      </c>
      <c r="C129" s="15"/>
      <c r="D129" s="47">
        <f>D130</f>
        <v>47</v>
      </c>
      <c r="E129" s="47">
        <f>E130</f>
        <v>47</v>
      </c>
    </row>
    <row r="130" spans="1:5" ht="18" customHeight="1">
      <c r="A130" s="65"/>
      <c r="B130" s="38" t="s">
        <v>42</v>
      </c>
      <c r="C130" s="5">
        <v>10</v>
      </c>
      <c r="D130" s="47">
        <f>E130</f>
        <v>47</v>
      </c>
      <c r="E130" s="40">
        <v>47</v>
      </c>
    </row>
    <row r="131" spans="1:5" ht="26.25" customHeight="1">
      <c r="A131" s="14" t="s">
        <v>54</v>
      </c>
      <c r="B131" s="46" t="s">
        <v>50</v>
      </c>
      <c r="C131" s="15" t="s">
        <v>48</v>
      </c>
      <c r="D131" s="52">
        <f>D132</f>
        <v>52</v>
      </c>
      <c r="E131" s="52">
        <f>E132</f>
        <v>52</v>
      </c>
    </row>
    <row r="132" spans="1:5" ht="18" customHeight="1">
      <c r="A132" s="65"/>
      <c r="B132" s="48" t="s">
        <v>25</v>
      </c>
      <c r="C132" s="15"/>
      <c r="D132" s="47">
        <f>D133</f>
        <v>52</v>
      </c>
      <c r="E132" s="47">
        <f>E133</f>
        <v>52</v>
      </c>
    </row>
    <row r="133" spans="1:5" ht="18" customHeight="1">
      <c r="A133" s="65"/>
      <c r="B133" s="38" t="s">
        <v>42</v>
      </c>
      <c r="C133" s="5">
        <v>10</v>
      </c>
      <c r="D133" s="47">
        <f>E133</f>
        <v>52</v>
      </c>
      <c r="E133" s="47">
        <v>52</v>
      </c>
    </row>
    <row r="134" spans="1:5" ht="28.5" customHeight="1">
      <c r="A134" s="14" t="s">
        <v>66</v>
      </c>
      <c r="B134" s="46" t="s">
        <v>64</v>
      </c>
      <c r="C134" s="15" t="s">
        <v>48</v>
      </c>
      <c r="D134" s="52">
        <f>D135</f>
        <v>-138</v>
      </c>
      <c r="E134" s="52">
        <f>E135</f>
        <v>-138</v>
      </c>
    </row>
    <row r="135" spans="1:5" ht="18" customHeight="1">
      <c r="A135" s="65"/>
      <c r="B135" s="48" t="s">
        <v>25</v>
      </c>
      <c r="C135" s="15"/>
      <c r="D135" s="47">
        <f>D136</f>
        <v>-138</v>
      </c>
      <c r="E135" s="47">
        <f>E136</f>
        <v>-138</v>
      </c>
    </row>
    <row r="136" spans="1:5" ht="18" customHeight="1">
      <c r="A136" s="65"/>
      <c r="B136" s="38" t="s">
        <v>42</v>
      </c>
      <c r="C136" s="5">
        <v>10</v>
      </c>
      <c r="D136" s="47">
        <f>E136</f>
        <v>-138</v>
      </c>
      <c r="E136" s="47">
        <v>-138</v>
      </c>
    </row>
    <row r="137" spans="1:5" ht="20.25" customHeight="1">
      <c r="A137" s="14" t="s">
        <v>67</v>
      </c>
      <c r="B137" s="46" t="s">
        <v>65</v>
      </c>
      <c r="C137" s="15" t="s">
        <v>48</v>
      </c>
      <c r="D137" s="52">
        <f>D138+D141</f>
        <v>120.22</v>
      </c>
      <c r="E137" s="52">
        <f>E138+E141</f>
        <v>120.22</v>
      </c>
    </row>
    <row r="138" spans="1:5" ht="18" customHeight="1">
      <c r="A138" s="16"/>
      <c r="B138" s="48" t="s">
        <v>25</v>
      </c>
      <c r="C138" s="15"/>
      <c r="D138" s="47">
        <f>D139+D140</f>
        <v>114.62</v>
      </c>
      <c r="E138" s="47">
        <f>E139+E140</f>
        <v>114.62</v>
      </c>
    </row>
    <row r="139" spans="1:5" ht="18" customHeight="1">
      <c r="A139" s="16"/>
      <c r="B139" s="38" t="s">
        <v>42</v>
      </c>
      <c r="C139" s="5">
        <v>10</v>
      </c>
      <c r="D139" s="47">
        <f>E139</f>
        <v>68</v>
      </c>
      <c r="E139" s="47">
        <v>68</v>
      </c>
    </row>
    <row r="140" spans="1:5" ht="18" customHeight="1">
      <c r="A140" s="16"/>
      <c r="B140" s="26" t="s">
        <v>26</v>
      </c>
      <c r="C140" s="5">
        <v>20</v>
      </c>
      <c r="D140" s="47">
        <f>E140</f>
        <v>46.62</v>
      </c>
      <c r="E140" s="47">
        <f>5.4+40+1.22</f>
        <v>46.62</v>
      </c>
    </row>
    <row r="141" spans="1:5" ht="18" customHeight="1">
      <c r="A141" s="16"/>
      <c r="B141" s="38" t="s">
        <v>4</v>
      </c>
      <c r="C141" s="5"/>
      <c r="D141" s="47">
        <f>D142</f>
        <v>5.6</v>
      </c>
      <c r="E141" s="47">
        <f>E142</f>
        <v>5.6</v>
      </c>
    </row>
    <row r="142" spans="1:5" ht="18" customHeight="1">
      <c r="A142" s="16"/>
      <c r="B142" s="26" t="s">
        <v>13</v>
      </c>
      <c r="C142" s="5">
        <v>70</v>
      </c>
      <c r="D142" s="47">
        <f>E142</f>
        <v>5.6</v>
      </c>
      <c r="E142" s="47">
        <v>5.6</v>
      </c>
    </row>
    <row r="143" spans="1:5" ht="18.75" customHeight="1">
      <c r="A143" s="16"/>
      <c r="B143" s="15" t="s">
        <v>10</v>
      </c>
      <c r="C143" s="26"/>
      <c r="D143" s="54">
        <f>D30-D47</f>
        <v>0</v>
      </c>
      <c r="E143" s="54">
        <f>E30-E47</f>
        <v>0</v>
      </c>
    </row>
    <row r="144" spans="1:5" ht="16.5" customHeight="1">
      <c r="A144" s="16"/>
      <c r="B144" s="15" t="s">
        <v>11</v>
      </c>
      <c r="C144" s="26"/>
      <c r="D144" s="54">
        <f>D41-D50</f>
        <v>0</v>
      </c>
      <c r="E144" s="54">
        <f>E41-E50</f>
        <v>0</v>
      </c>
    </row>
    <row r="145" spans="1:5" ht="18.75" customHeight="1">
      <c r="A145" s="16"/>
      <c r="B145" s="15" t="s">
        <v>12</v>
      </c>
      <c r="C145" s="26"/>
      <c r="D145" s="54">
        <f>D15-D46</f>
        <v>0</v>
      </c>
      <c r="E145" s="54">
        <f>E15-E46</f>
        <v>0</v>
      </c>
    </row>
  </sheetData>
  <mergeCells count="10">
    <mergeCell ref="B6:D6"/>
    <mergeCell ref="B7:D7"/>
    <mergeCell ref="B8:D8"/>
    <mergeCell ref="B9:D9"/>
    <mergeCell ref="K23:L23"/>
    <mergeCell ref="E12:E13"/>
    <mergeCell ref="A12:A13"/>
    <mergeCell ref="B12:B13"/>
    <mergeCell ref="C12:C13"/>
    <mergeCell ref="D12:D13"/>
  </mergeCells>
  <pageMargins left="0.9" right="0.13" top="0.35433070866141703" bottom="0.24" header="0.31496062992126" footer="0.2"/>
  <pageSetup paperSize="9" orientation="portrait" r:id="rId1"/>
  <headerFooter differentOddEven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2 </vt:lpstr>
      <vt:lpstr>'anexa 2 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ligiab</cp:lastModifiedBy>
  <cp:lastPrinted>2016-10-24T12:05:08Z</cp:lastPrinted>
  <dcterms:created xsi:type="dcterms:W3CDTF">2012-01-03T09:20:27Z</dcterms:created>
  <dcterms:modified xsi:type="dcterms:W3CDTF">2016-10-24T12:50:09Z</dcterms:modified>
</cp:coreProperties>
</file>